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82\"/>
    </mc:Choice>
  </mc:AlternateContent>
  <xr:revisionPtr revIDLastSave="0" documentId="13_ncr:1_{F92C31AF-2E11-4CBA-A818-6AFEC9E34D1B}" xr6:coauthVersionLast="47" xr6:coauthVersionMax="47" xr10:uidLastSave="{00000000-0000-0000-0000-000000000000}"/>
  <bookViews>
    <workbookView xWindow="0" yWindow="2328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28-02-01" sheetId="3" r:id="rId3"/>
    <sheet name="ОСР 528-09-01" sheetId="4" r:id="rId4"/>
    <sheet name="ОСР 528-12-01" sheetId="5" r:id="rId5"/>
    <sheet name="ОСР 107-02-01" sheetId="6" r:id="rId6"/>
    <sheet name="ОСР 107-07-01" sheetId="7" r:id="rId7"/>
    <sheet name="ОСР 12-01" sheetId="8" r:id="rId8"/>
    <sheet name="ОСР 525-02-01" sheetId="9" r:id="rId9"/>
    <sheet name="ОСР 525-09-01" sheetId="10" r:id="rId10"/>
    <sheet name="ОСР 525-12-01" sheetId="11" r:id="rId11"/>
    <sheet name="Источники ЦИ" sheetId="12" r:id="rId12"/>
    <sheet name="Цена МАТ и ОБ по ТКП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9" i="2" l="1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75" i="2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64" i="2"/>
  <c r="G64" i="2"/>
  <c r="F64" i="2"/>
  <c r="E64" i="2"/>
  <c r="D64" i="2"/>
  <c r="H63" i="2"/>
  <c r="H43" i="2"/>
  <c r="G43" i="2"/>
  <c r="F43" i="2"/>
  <c r="E43" i="2"/>
  <c r="D43" i="2"/>
  <c r="H42" i="2"/>
  <c r="H40" i="2"/>
  <c r="G40" i="2"/>
  <c r="F40" i="2"/>
  <c r="E40" i="2"/>
  <c r="D40" i="2"/>
  <c r="H39" i="2"/>
  <c r="H37" i="2"/>
  <c r="G37" i="2"/>
  <c r="F37" i="2"/>
  <c r="E37" i="2"/>
  <c r="D37" i="2"/>
  <c r="H36" i="2"/>
  <c r="H34" i="2"/>
  <c r="G34" i="2"/>
  <c r="F34" i="2"/>
  <c r="E34" i="2"/>
  <c r="D34" i="2"/>
  <c r="H33" i="2"/>
  <c r="H31" i="2"/>
  <c r="G31" i="2"/>
  <c r="F31" i="2"/>
  <c r="E31" i="2"/>
  <c r="D31" i="2"/>
  <c r="H30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<sst xmlns="http://schemas.openxmlformats.org/spreadsheetml/2006/main" count="458" uniqueCount="180">
  <si>
    <t>СВОДКА ЗАТРАТ</t>
  </si>
  <si>
    <t>P_0582</t>
  </si>
  <si>
    <t>(идентификатор инвестиционного проекта)</t>
  </si>
  <si>
    <t>Реконструкция ВЛ-0,4 кВ (протяженностью 1,8км) от КТП Б 1709 10/0,4/630 кВА с заменой КТП 10/0,4/630 кВА , установка приборов учета (55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</si>
  <si>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</si>
  <si>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</si>
  <si>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</si>
  <si>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</si>
  <si>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</si>
  <si>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</si>
  <si>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</si>
  <si>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</si>
  <si>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</si>
  <si>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</si>
  <si>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</si>
  <si>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</si>
  <si>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</si>
  <si>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</si>
  <si>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</si>
  <si>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</si>
  <si>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</si>
  <si>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</si>
  <si>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</si>
  <si>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</si>
  <si>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</si>
  <si>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</si>
  <si>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</si>
  <si>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</si>
  <si>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</si>
  <si>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</si>
  <si>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</si>
  <si>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</si>
  <si>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</si>
  <si>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</si>
  <si>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</si>
  <si>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</si>
  <si>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</si>
  <si>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</si>
  <si>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</si>
  <si>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</si>
  <si>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</si>
  <si>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</si>
  <si>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ОСР-528-02-01</t>
  </si>
  <si>
    <t>"Реконструкция КТП КЯР 627/630 кВА с заменой КТП" Красноярский район Самарская область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</si>
  <si>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</si>
  <si>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</si>
  <si>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</si>
  <si>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</si>
  <si>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</si>
  <si>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</si>
  <si>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</si>
  <si>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</si>
  <si>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</si>
  <si>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</si>
  <si>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</si>
  <si>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</si>
  <si>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</si>
  <si>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</si>
  <si>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</si>
  <si>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</si>
  <si>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</si>
  <si>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</si>
  <si>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</si>
  <si>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</si>
  <si>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</si>
  <si>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</si>
  <si>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</si>
  <si>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</si>
  <si>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</si>
  <si>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ОСР-528-09-01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</si>
  <si>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</si>
  <si>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</si>
  <si>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</si>
  <si>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</si>
  <si>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</si>
  <si>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</si>
  <si>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</si>
  <si>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ОСР-107-09-01</t>
  </si>
  <si>
    <t>325/пр 25.05.2021 Пр.1 п.50 Пр.4 п.67</t>
  </si>
  <si>
    <t>ОСР-525-09-01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</si>
  <si>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</si>
  <si>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</si>
  <si>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</si>
  <si>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</si>
  <si>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</si>
  <si>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</si>
  <si>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</si>
  <si>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работы и изыскательские работы</t>
  </si>
  <si>
    <t>ОСР-107-12-01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</si>
  <si>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</si>
  <si>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</si>
  <si>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</si>
  <si>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</si>
  <si>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</si>
  <si>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</si>
  <si>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</si>
  <si>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</si>
  <si>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</si>
  <si>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</si>
  <si>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</si>
  <si>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</si>
  <si>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</si>
  <si>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</si>
  <si>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</si>
  <si>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</si>
  <si>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528-02-01</t>
  </si>
  <si>
    <t>Наименование сметы</t>
  </si>
  <si>
    <t>Наименование локальных сметных расчетов (смет), затрат</t>
  </si>
  <si>
    <t>ЛС-528-1</t>
  </si>
  <si>
    <t>Замена КТП КЯР 627/630 кВА</t>
  </si>
  <si>
    <t>Итого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</si>
  <si>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</si>
  <si>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</si>
  <si>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</si>
  <si>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</si>
  <si>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</si>
  <si>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</si>
  <si>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</si>
  <si>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ЛС-107-01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</si>
  <si>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</si>
  <si>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</si>
  <si>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</si>
  <si>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</si>
  <si>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</si>
  <si>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</si>
  <si>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</si>
  <si>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ЛС-525-03</t>
  </si>
  <si>
    <t>Коммерческий учет</t>
  </si>
  <si>
    <t>ОБЪЕКТНЫЙ СМЕТНЫЙ РАСЧЕТ № ОСР 525-09-01</t>
  </si>
  <si>
    <t>ЛС-525-09-03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</si>
  <si>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</si>
  <si>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</si>
  <si>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</si>
  <si>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</si>
  <si>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</si>
  <si>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</si>
  <si>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</si>
  <si>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</si>
  <si>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</si>
  <si>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528-02-01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</si>
  <si>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</si>
  <si>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</si>
  <si>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</si>
  <si>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</si>
  <si>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</si>
  <si>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</si>
  <si>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627/630 кВА с заменой КТП" Красноярский район Самарская область</t>
  </si>
  <si>
    <t>ОСР 528-09-01</t>
  </si>
  <si>
    <t>ОСР 525-09-01</t>
  </si>
  <si>
    <t>Установка нескольких трехфазных приборов учета в существующем шкафу с организацией связи по радиоинтерфейсу 0.4 кВ</t>
  </si>
  <si>
    <t>ОСР 528-12-01</t>
  </si>
  <si>
    <t>ОСР 525-12-01</t>
  </si>
  <si>
    <t>ОСР 107-02-01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</si>
  <si>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</si>
  <si>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</si>
  <si>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</si>
  <si>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</si>
  <si>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</si>
  <si>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</si>
  <si>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</si>
  <si>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</si>
  <si>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</si>
  <si>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</si>
  <si>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</si>
  <si>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</si>
  <si>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</si>
  <si>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</si>
  <si>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</si>
  <si>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</si>
  <si>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</si>
  <si>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10/0.4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</si>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</sst>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5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1.33203125" customWidth="1"/>
    <col min="9" max="9" width="19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f>ССР!G70*1.2</f>
        <v>1819.9264747078801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1819.9264747078801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303.32107470787997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C30*I38</f>
        <v>2111.1006971094098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0.85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1794.435592543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7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ССР!D79+ССР!E79</f>
        <v>15668.228872666101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ССР!F79</f>
        <v>6055.2852445798899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(ССР!G75-ССР!G70)*1.2</f>
        <v>900.28104288010604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22623.795160126101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3770.6325301260799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C40*I39</f>
        <v>27403.623369848301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0.85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23293.079864371099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25087.515456914101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70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129</v>
      </c>
      <c r="C13" s="3" t="s">
        <v>70</v>
      </c>
      <c r="D13" s="32">
        <v>0</v>
      </c>
      <c r="E13" s="32">
        <v>0</v>
      </c>
      <c r="F13" s="32">
        <v>0</v>
      </c>
      <c r="G13" s="32">
        <v>158.33376791930999</v>
      </c>
      <c r="H13" s="32">
        <v>158.33376791930999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158.33376791930999</v>
      </c>
      <c r="H14" s="32">
        <v>158.33376791930999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6" sqref="C6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90</v>
      </c>
      <c r="D13" s="32">
        <v>0</v>
      </c>
      <c r="E13" s="32">
        <v>0</v>
      </c>
      <c r="F13" s="32">
        <v>0</v>
      </c>
      <c r="G13" s="32">
        <v>574.45384615385001</v>
      </c>
      <c r="H13" s="32">
        <v>574.45384615385001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574.45384615385001</v>
      </c>
      <c r="H14" s="32">
        <v>574.45384615385001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93"/>
  <sheetViews>
    <sheetView topLeftCell="A2" zoomScale="70" zoomScaleNormal="70" workbookViewId="0">
      <selection activeCell="B9" sqref="B9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131</v>
      </c>
      <c r="B1" s="10" t="s">
        <v>132</v>
      </c>
      <c r="C1" s="10" t="s">
        <v>133</v>
      </c>
      <c r="D1" s="10" t="s">
        <v>134</v>
      </c>
      <c r="E1" s="10" t="s">
        <v>135</v>
      </c>
      <c r="F1" s="10" t="s">
        <v>136</v>
      </c>
      <c r="G1" s="10" t="s">
        <v>137</v>
      </c>
      <c r="H1" s="10" t="s">
        <v>138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43</v>
      </c>
      <c r="B3" s="94"/>
      <c r="C3" s="11"/>
      <c r="D3" s="12">
        <v>5547.8433393161004</v>
      </c>
      <c r="E3" s="13"/>
      <c r="F3" s="13"/>
      <c r="G3" s="13"/>
      <c r="H3" s="14"/>
    </row>
    <row r="4" spans="1:8">
      <c r="A4" s="99" t="s">
        <v>139</v>
      </c>
      <c r="B4" s="15" t="s">
        <v>140</v>
      </c>
      <c r="C4" s="11"/>
      <c r="D4" s="12">
        <v>625.18763964148002</v>
      </c>
      <c r="E4" s="13"/>
      <c r="F4" s="13"/>
      <c r="G4" s="13"/>
      <c r="H4" s="14"/>
    </row>
    <row r="5" spans="1:8">
      <c r="A5" s="99"/>
      <c r="B5" s="15" t="s">
        <v>141</v>
      </c>
      <c r="C5" s="10"/>
      <c r="D5" s="12">
        <v>23.557605354311001</v>
      </c>
      <c r="E5" s="13"/>
      <c r="F5" s="13"/>
      <c r="G5" s="13"/>
      <c r="H5" s="16"/>
    </row>
    <row r="6" spans="1:8">
      <c r="A6" s="100"/>
      <c r="B6" s="15" t="s">
        <v>142</v>
      </c>
      <c r="C6" s="10"/>
      <c r="D6" s="12">
        <v>4899.0980943203003</v>
      </c>
      <c r="E6" s="13"/>
      <c r="F6" s="13"/>
      <c r="G6" s="13"/>
      <c r="H6" s="16"/>
    </row>
    <row r="7" spans="1:8">
      <c r="A7" s="100"/>
      <c r="B7" s="15" t="s">
        <v>143</v>
      </c>
      <c r="C7" s="10"/>
      <c r="D7" s="12">
        <v>0</v>
      </c>
      <c r="E7" s="13"/>
      <c r="F7" s="13"/>
      <c r="G7" s="13"/>
      <c r="H7" s="16"/>
    </row>
    <row r="8" spans="1:8">
      <c r="A8" s="95" t="s">
        <v>109</v>
      </c>
      <c r="B8" s="96"/>
      <c r="C8" s="99" t="s">
        <v>144</v>
      </c>
      <c r="D8" s="17">
        <v>5547.8433393161004</v>
      </c>
      <c r="E8" s="13">
        <v>1</v>
      </c>
      <c r="F8" s="13" t="s">
        <v>145</v>
      </c>
      <c r="G8" s="17">
        <v>5547.8433393161004</v>
      </c>
      <c r="H8" s="16"/>
    </row>
    <row r="9" spans="1:8">
      <c r="A9" s="101">
        <v>1</v>
      </c>
      <c r="B9" s="15" t="s">
        <v>140</v>
      </c>
      <c r="C9" s="99"/>
      <c r="D9" s="17">
        <v>625.18763964148002</v>
      </c>
      <c r="E9" s="13"/>
      <c r="F9" s="13"/>
      <c r="G9" s="13"/>
      <c r="H9" s="100" t="s">
        <v>146</v>
      </c>
    </row>
    <row r="10" spans="1:8">
      <c r="A10" s="99"/>
      <c r="B10" s="15" t="s">
        <v>141</v>
      </c>
      <c r="C10" s="99"/>
      <c r="D10" s="17">
        <v>23.557605354311001</v>
      </c>
      <c r="E10" s="13"/>
      <c r="F10" s="13"/>
      <c r="G10" s="13"/>
      <c r="H10" s="100"/>
    </row>
    <row r="11" spans="1:8">
      <c r="A11" s="99"/>
      <c r="B11" s="15" t="s">
        <v>142</v>
      </c>
      <c r="C11" s="99"/>
      <c r="D11" s="17">
        <v>4899.0980943203003</v>
      </c>
      <c r="E11" s="13"/>
      <c r="F11" s="13"/>
      <c r="G11" s="13"/>
      <c r="H11" s="100"/>
    </row>
    <row r="12" spans="1:8">
      <c r="A12" s="99"/>
      <c r="B12" s="15" t="s">
        <v>143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70</v>
      </c>
      <c r="B13" s="94"/>
      <c r="C13" s="10"/>
      <c r="D13" s="12">
        <v>265.13406491235997</v>
      </c>
      <c r="E13" s="13"/>
      <c r="F13" s="13"/>
      <c r="G13" s="13"/>
      <c r="H13" s="16"/>
    </row>
    <row r="14" spans="1:8">
      <c r="A14" s="99" t="s">
        <v>147</v>
      </c>
      <c r="B14" s="15" t="s">
        <v>140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141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142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143</v>
      </c>
      <c r="C17" s="10"/>
      <c r="D17" s="12">
        <v>106.80029699305</v>
      </c>
      <c r="E17" s="13"/>
      <c r="F17" s="13"/>
      <c r="G17" s="13"/>
      <c r="H17" s="16"/>
    </row>
    <row r="18" spans="1:8">
      <c r="A18" s="95" t="s">
        <v>113</v>
      </c>
      <c r="B18" s="96"/>
      <c r="C18" s="99" t="s">
        <v>144</v>
      </c>
      <c r="D18" s="17">
        <v>106.80029699305</v>
      </c>
      <c r="E18" s="13">
        <v>1</v>
      </c>
      <c r="F18" s="13" t="s">
        <v>145</v>
      </c>
      <c r="G18" s="17">
        <v>106.80029699305</v>
      </c>
      <c r="H18" s="16"/>
    </row>
    <row r="19" spans="1:8">
      <c r="A19" s="101">
        <v>1</v>
      </c>
      <c r="B19" s="15" t="s">
        <v>140</v>
      </c>
      <c r="C19" s="99"/>
      <c r="D19" s="17">
        <v>0</v>
      </c>
      <c r="E19" s="13"/>
      <c r="F19" s="13"/>
      <c r="G19" s="13"/>
      <c r="H19" s="100" t="s">
        <v>146</v>
      </c>
    </row>
    <row r="20" spans="1:8">
      <c r="A20" s="99"/>
      <c r="B20" s="15" t="s">
        <v>141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142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143</v>
      </c>
      <c r="C22" s="99"/>
      <c r="D22" s="17">
        <v>106.80029699305</v>
      </c>
      <c r="E22" s="13"/>
      <c r="F22" s="13"/>
      <c r="G22" s="13"/>
      <c r="H22" s="100"/>
    </row>
    <row r="23" spans="1:8">
      <c r="A23" s="99" t="s">
        <v>148</v>
      </c>
      <c r="B23" s="15" t="s">
        <v>140</v>
      </c>
      <c r="C23" s="10"/>
      <c r="D23" s="12">
        <v>0</v>
      </c>
      <c r="E23" s="13"/>
      <c r="F23" s="13"/>
      <c r="G23" s="13"/>
      <c r="H23" s="16"/>
    </row>
    <row r="24" spans="1:8">
      <c r="A24" s="99"/>
      <c r="B24" s="15" t="s">
        <v>141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142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143</v>
      </c>
      <c r="C26" s="10"/>
      <c r="D26" s="12">
        <v>265.13406491235997</v>
      </c>
      <c r="E26" s="13"/>
      <c r="F26" s="13"/>
      <c r="G26" s="13"/>
      <c r="H26" s="16"/>
    </row>
    <row r="27" spans="1:8">
      <c r="A27" s="95" t="s">
        <v>70</v>
      </c>
      <c r="B27" s="96"/>
      <c r="C27" s="99" t="s">
        <v>149</v>
      </c>
      <c r="D27" s="17">
        <v>158.33376791930999</v>
      </c>
      <c r="E27" s="13">
        <v>55</v>
      </c>
      <c r="F27" s="13" t="s">
        <v>145</v>
      </c>
      <c r="G27" s="17">
        <v>2.8787957803511</v>
      </c>
      <c r="H27" s="16"/>
    </row>
    <row r="28" spans="1:8">
      <c r="A28" s="101">
        <v>1</v>
      </c>
      <c r="B28" s="15" t="s">
        <v>140</v>
      </c>
      <c r="C28" s="99"/>
      <c r="D28" s="17">
        <v>0</v>
      </c>
      <c r="E28" s="13"/>
      <c r="F28" s="13"/>
      <c r="G28" s="13"/>
      <c r="H28" s="100" t="s">
        <v>47</v>
      </c>
    </row>
    <row r="29" spans="1:8">
      <c r="A29" s="99"/>
      <c r="B29" s="15" t="s">
        <v>141</v>
      </c>
      <c r="C29" s="99"/>
      <c r="D29" s="17">
        <v>0</v>
      </c>
      <c r="E29" s="13"/>
      <c r="F29" s="13"/>
      <c r="G29" s="13"/>
      <c r="H29" s="100"/>
    </row>
    <row r="30" spans="1:8">
      <c r="A30" s="99"/>
      <c r="B30" s="15" t="s">
        <v>142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143</v>
      </c>
      <c r="C31" s="99"/>
      <c r="D31" s="17">
        <v>158.33376791930999</v>
      </c>
      <c r="E31" s="13"/>
      <c r="F31" s="13"/>
      <c r="G31" s="13"/>
      <c r="H31" s="100"/>
    </row>
    <row r="32" spans="1:8" ht="24.6">
      <c r="A32" s="97" t="s">
        <v>90</v>
      </c>
      <c r="B32" s="94"/>
      <c r="C32" s="10"/>
      <c r="D32" s="12">
        <v>1063.0859364626999</v>
      </c>
      <c r="E32" s="13"/>
      <c r="F32" s="13"/>
      <c r="G32" s="13"/>
      <c r="H32" s="16"/>
    </row>
    <row r="33" spans="1:8">
      <c r="A33" s="99" t="s">
        <v>150</v>
      </c>
      <c r="B33" s="15" t="s">
        <v>140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141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142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143</v>
      </c>
      <c r="C36" s="10"/>
      <c r="D36" s="12">
        <v>488.63209030883002</v>
      </c>
      <c r="E36" s="13"/>
      <c r="F36" s="13"/>
      <c r="G36" s="13"/>
      <c r="H36" s="16"/>
    </row>
    <row r="37" spans="1:8">
      <c r="A37" s="95" t="s">
        <v>90</v>
      </c>
      <c r="B37" s="96"/>
      <c r="C37" s="99" t="s">
        <v>144</v>
      </c>
      <c r="D37" s="17">
        <v>488.63209030883002</v>
      </c>
      <c r="E37" s="13">
        <v>1</v>
      </c>
      <c r="F37" s="13" t="s">
        <v>145</v>
      </c>
      <c r="G37" s="17">
        <v>488.63209030883002</v>
      </c>
      <c r="H37" s="16"/>
    </row>
    <row r="38" spans="1:8">
      <c r="A38" s="101">
        <v>1</v>
      </c>
      <c r="B38" s="15" t="s">
        <v>140</v>
      </c>
      <c r="C38" s="99"/>
      <c r="D38" s="17">
        <v>0</v>
      </c>
      <c r="E38" s="13"/>
      <c r="F38" s="13"/>
      <c r="G38" s="13"/>
      <c r="H38" s="100" t="s">
        <v>146</v>
      </c>
    </row>
    <row r="39" spans="1:8">
      <c r="A39" s="99"/>
      <c r="B39" s="15" t="s">
        <v>141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142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143</v>
      </c>
      <c r="C41" s="99"/>
      <c r="D41" s="17">
        <v>488.63209030883002</v>
      </c>
      <c r="E41" s="13"/>
      <c r="F41" s="13"/>
      <c r="G41" s="13"/>
      <c r="H41" s="100"/>
    </row>
    <row r="42" spans="1:8">
      <c r="A42" s="99" t="s">
        <v>151</v>
      </c>
      <c r="B42" s="15" t="s">
        <v>140</v>
      </c>
      <c r="C42" s="10"/>
      <c r="D42" s="12">
        <v>0</v>
      </c>
      <c r="E42" s="13"/>
      <c r="F42" s="13"/>
      <c r="G42" s="13"/>
      <c r="H42" s="16"/>
    </row>
    <row r="43" spans="1:8">
      <c r="A43" s="99"/>
      <c r="B43" s="15" t="s">
        <v>141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142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143</v>
      </c>
      <c r="C45" s="10"/>
      <c r="D45" s="12">
        <v>1063.0859364626999</v>
      </c>
      <c r="E45" s="13"/>
      <c r="F45" s="13"/>
      <c r="G45" s="13"/>
      <c r="H45" s="16"/>
    </row>
    <row r="46" spans="1:8">
      <c r="A46" s="95" t="s">
        <v>90</v>
      </c>
      <c r="B46" s="96"/>
      <c r="C46" s="99" t="s">
        <v>149</v>
      </c>
      <c r="D46" s="17">
        <v>574.45384615385001</v>
      </c>
      <c r="E46" s="13">
        <v>55</v>
      </c>
      <c r="F46" s="13" t="s">
        <v>145</v>
      </c>
      <c r="G46" s="17">
        <v>10.444615384615</v>
      </c>
      <c r="H46" s="16"/>
    </row>
    <row r="47" spans="1:8">
      <c r="A47" s="101">
        <v>1</v>
      </c>
      <c r="B47" s="15" t="s">
        <v>140</v>
      </c>
      <c r="C47" s="99"/>
      <c r="D47" s="17">
        <v>0</v>
      </c>
      <c r="E47" s="13"/>
      <c r="F47" s="13"/>
      <c r="G47" s="13"/>
      <c r="H47" s="100" t="s">
        <v>47</v>
      </c>
    </row>
    <row r="48" spans="1:8">
      <c r="A48" s="99"/>
      <c r="B48" s="15" t="s">
        <v>141</v>
      </c>
      <c r="C48" s="99"/>
      <c r="D48" s="17">
        <v>0</v>
      </c>
      <c r="E48" s="13"/>
      <c r="F48" s="13"/>
      <c r="G48" s="13"/>
      <c r="H48" s="100"/>
    </row>
    <row r="49" spans="1:8">
      <c r="A49" s="99"/>
      <c r="B49" s="15" t="s">
        <v>142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143</v>
      </c>
      <c r="C50" s="99"/>
      <c r="D50" s="17">
        <v>574.45384615385001</v>
      </c>
      <c r="E50" s="13"/>
      <c r="F50" s="13"/>
      <c r="G50" s="13"/>
      <c r="H50" s="100"/>
    </row>
    <row r="51" spans="1:8" ht="24.6">
      <c r="A51" s="97" t="s">
        <v>117</v>
      </c>
      <c r="B51" s="94"/>
      <c r="C51" s="10"/>
      <c r="D51" s="12">
        <v>6507.5546270711002</v>
      </c>
      <c r="E51" s="13"/>
      <c r="F51" s="13"/>
      <c r="G51" s="13"/>
      <c r="H51" s="16"/>
    </row>
    <row r="52" spans="1:8">
      <c r="A52" s="99" t="s">
        <v>152</v>
      </c>
      <c r="B52" s="15" t="s">
        <v>140</v>
      </c>
      <c r="C52" s="10"/>
      <c r="D52" s="12">
        <v>6339.0906309599004</v>
      </c>
      <c r="E52" s="13"/>
      <c r="F52" s="13"/>
      <c r="G52" s="13"/>
      <c r="H52" s="16"/>
    </row>
    <row r="53" spans="1:8">
      <c r="A53" s="99"/>
      <c r="B53" s="15" t="s">
        <v>141</v>
      </c>
      <c r="C53" s="10"/>
      <c r="D53" s="12">
        <v>96.444756973292996</v>
      </c>
      <c r="E53" s="13"/>
      <c r="F53" s="13"/>
      <c r="G53" s="13"/>
      <c r="H53" s="16"/>
    </row>
    <row r="54" spans="1:8">
      <c r="A54" s="99"/>
      <c r="B54" s="15" t="s">
        <v>142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143</v>
      </c>
      <c r="C55" s="10"/>
      <c r="D55" s="12">
        <v>0</v>
      </c>
      <c r="E55" s="13"/>
      <c r="F55" s="13"/>
      <c r="G55" s="13"/>
      <c r="H55" s="16"/>
    </row>
    <row r="56" spans="1:8">
      <c r="A56" s="95" t="s">
        <v>45</v>
      </c>
      <c r="B56" s="96"/>
      <c r="C56" s="99" t="s">
        <v>45</v>
      </c>
      <c r="D56" s="17">
        <v>6435.5353879331997</v>
      </c>
      <c r="E56" s="13">
        <v>1.8</v>
      </c>
      <c r="F56" s="13" t="s">
        <v>153</v>
      </c>
      <c r="G56" s="17">
        <v>3575.2974377406999</v>
      </c>
      <c r="H56" s="16"/>
    </row>
    <row r="57" spans="1:8">
      <c r="A57" s="101">
        <v>1</v>
      </c>
      <c r="B57" s="15" t="s">
        <v>140</v>
      </c>
      <c r="C57" s="99"/>
      <c r="D57" s="17">
        <v>6339.0906309599004</v>
      </c>
      <c r="E57" s="13"/>
      <c r="F57" s="13"/>
      <c r="G57" s="13"/>
      <c r="H57" s="100" t="s">
        <v>154</v>
      </c>
    </row>
    <row r="58" spans="1:8">
      <c r="A58" s="99"/>
      <c r="B58" s="15" t="s">
        <v>141</v>
      </c>
      <c r="C58" s="99"/>
      <c r="D58" s="17">
        <v>96.444756973292996</v>
      </c>
      <c r="E58" s="13"/>
      <c r="F58" s="13"/>
      <c r="G58" s="13"/>
      <c r="H58" s="100"/>
    </row>
    <row r="59" spans="1:8">
      <c r="A59" s="99"/>
      <c r="B59" s="15" t="s">
        <v>142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143</v>
      </c>
      <c r="C60" s="99"/>
      <c r="D60" s="17">
        <v>0</v>
      </c>
      <c r="E60" s="13"/>
      <c r="F60" s="13"/>
      <c r="G60" s="13"/>
      <c r="H60" s="100"/>
    </row>
    <row r="61" spans="1:8">
      <c r="A61" s="99" t="s">
        <v>155</v>
      </c>
      <c r="B61" s="15" t="s">
        <v>140</v>
      </c>
      <c r="C61" s="10"/>
      <c r="D61" s="12">
        <v>6339.0906309599004</v>
      </c>
      <c r="E61" s="13"/>
      <c r="F61" s="13"/>
      <c r="G61" s="13"/>
      <c r="H61" s="16"/>
    </row>
    <row r="62" spans="1:8">
      <c r="A62" s="99"/>
      <c r="B62" s="15" t="s">
        <v>141</v>
      </c>
      <c r="C62" s="10"/>
      <c r="D62" s="12">
        <v>96.444756973292996</v>
      </c>
      <c r="E62" s="13"/>
      <c r="F62" s="13"/>
      <c r="G62" s="13"/>
      <c r="H62" s="16"/>
    </row>
    <row r="63" spans="1:8">
      <c r="A63" s="99"/>
      <c r="B63" s="15" t="s">
        <v>142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143</v>
      </c>
      <c r="C64" s="10"/>
      <c r="D64" s="12">
        <v>72.019239137856005</v>
      </c>
      <c r="E64" s="13"/>
      <c r="F64" s="13"/>
      <c r="G64" s="13"/>
      <c r="H64" s="16"/>
    </row>
    <row r="65" spans="1:8">
      <c r="A65" s="95" t="s">
        <v>121</v>
      </c>
      <c r="B65" s="96"/>
      <c r="C65" s="99" t="s">
        <v>45</v>
      </c>
      <c r="D65" s="17">
        <v>72.019239137856005</v>
      </c>
      <c r="E65" s="13">
        <v>1.8</v>
      </c>
      <c r="F65" s="13" t="s">
        <v>153</v>
      </c>
      <c r="G65" s="17">
        <v>40.01068840992</v>
      </c>
      <c r="H65" s="16"/>
    </row>
    <row r="66" spans="1:8">
      <c r="A66" s="101">
        <v>1</v>
      </c>
      <c r="B66" s="15" t="s">
        <v>140</v>
      </c>
      <c r="C66" s="99"/>
      <c r="D66" s="17">
        <v>0</v>
      </c>
      <c r="E66" s="13"/>
      <c r="F66" s="13"/>
      <c r="G66" s="13"/>
      <c r="H66" s="100" t="s">
        <v>154</v>
      </c>
    </row>
    <row r="67" spans="1:8">
      <c r="A67" s="99"/>
      <c r="B67" s="15" t="s">
        <v>141</v>
      </c>
      <c r="C67" s="99"/>
      <c r="D67" s="17">
        <v>0</v>
      </c>
      <c r="E67" s="13"/>
      <c r="F67" s="13"/>
      <c r="G67" s="13"/>
      <c r="H67" s="100"/>
    </row>
    <row r="68" spans="1:8">
      <c r="A68" s="99"/>
      <c r="B68" s="15" t="s">
        <v>142</v>
      </c>
      <c r="C68" s="99"/>
      <c r="D68" s="17">
        <v>0</v>
      </c>
      <c r="E68" s="13"/>
      <c r="F68" s="13"/>
      <c r="G68" s="13"/>
      <c r="H68" s="100"/>
    </row>
    <row r="69" spans="1:8">
      <c r="A69" s="99"/>
      <c r="B69" s="15" t="s">
        <v>143</v>
      </c>
      <c r="C69" s="99"/>
      <c r="D69" s="17">
        <v>72.019239137856005</v>
      </c>
      <c r="E69" s="13"/>
      <c r="F69" s="13"/>
      <c r="G69" s="13"/>
      <c r="H69" s="100"/>
    </row>
    <row r="70" spans="1:8" ht="24.6">
      <c r="A70" s="97" t="s">
        <v>123</v>
      </c>
      <c r="B70" s="94"/>
      <c r="C70" s="10"/>
      <c r="D70" s="12">
        <v>453.51945912724</v>
      </c>
      <c r="E70" s="13"/>
      <c r="F70" s="13"/>
      <c r="G70" s="13"/>
      <c r="H70" s="16"/>
    </row>
    <row r="71" spans="1:8">
      <c r="A71" s="99" t="s">
        <v>156</v>
      </c>
      <c r="B71" s="15" t="s">
        <v>140</v>
      </c>
      <c r="C71" s="10"/>
      <c r="D71" s="12">
        <v>0</v>
      </c>
      <c r="E71" s="13"/>
      <c r="F71" s="13"/>
      <c r="G71" s="13"/>
      <c r="H71" s="16"/>
    </row>
    <row r="72" spans="1:8">
      <c r="A72" s="99"/>
      <c r="B72" s="15" t="s">
        <v>141</v>
      </c>
      <c r="C72" s="10"/>
      <c r="D72" s="12">
        <v>0</v>
      </c>
      <c r="E72" s="13"/>
      <c r="F72" s="13"/>
      <c r="G72" s="13"/>
      <c r="H72" s="16"/>
    </row>
    <row r="73" spans="1:8">
      <c r="A73" s="99"/>
      <c r="B73" s="15" t="s">
        <v>142</v>
      </c>
      <c r="C73" s="10"/>
      <c r="D73" s="12">
        <v>0</v>
      </c>
      <c r="E73" s="13"/>
      <c r="F73" s="13"/>
      <c r="G73" s="13"/>
      <c r="H73" s="16"/>
    </row>
    <row r="74" spans="1:8">
      <c r="A74" s="99"/>
      <c r="B74" s="15" t="s">
        <v>143</v>
      </c>
      <c r="C74" s="10"/>
      <c r="D74" s="12">
        <v>453.51945912724</v>
      </c>
      <c r="E74" s="13"/>
      <c r="F74" s="13"/>
      <c r="G74" s="13"/>
      <c r="H74" s="16"/>
    </row>
    <row r="75" spans="1:8">
      <c r="A75" s="95" t="s">
        <v>123</v>
      </c>
      <c r="B75" s="96"/>
      <c r="C75" s="99" t="s">
        <v>45</v>
      </c>
      <c r="D75" s="17">
        <v>453.51945912724</v>
      </c>
      <c r="E75" s="13">
        <v>1.8</v>
      </c>
      <c r="F75" s="13" t="s">
        <v>153</v>
      </c>
      <c r="G75" s="17">
        <v>251.95525507068999</v>
      </c>
      <c r="H75" s="16"/>
    </row>
    <row r="76" spans="1:8">
      <c r="A76" s="101">
        <v>1</v>
      </c>
      <c r="B76" s="15" t="s">
        <v>140</v>
      </c>
      <c r="C76" s="99"/>
      <c r="D76" s="17">
        <v>0</v>
      </c>
      <c r="E76" s="13"/>
      <c r="F76" s="13"/>
      <c r="G76" s="13"/>
      <c r="H76" s="100" t="s">
        <v>154</v>
      </c>
    </row>
    <row r="77" spans="1:8">
      <c r="A77" s="99"/>
      <c r="B77" s="15" t="s">
        <v>141</v>
      </c>
      <c r="C77" s="99"/>
      <c r="D77" s="17">
        <v>0</v>
      </c>
      <c r="E77" s="13"/>
      <c r="F77" s="13"/>
      <c r="G77" s="13"/>
      <c r="H77" s="100"/>
    </row>
    <row r="78" spans="1:8">
      <c r="A78" s="99"/>
      <c r="B78" s="15" t="s">
        <v>142</v>
      </c>
      <c r="C78" s="99"/>
      <c r="D78" s="17">
        <v>0</v>
      </c>
      <c r="E78" s="13"/>
      <c r="F78" s="13"/>
      <c r="G78" s="13"/>
      <c r="H78" s="100"/>
    </row>
    <row r="79" spans="1:8">
      <c r="A79" s="99"/>
      <c r="B79" s="15" t="s">
        <v>143</v>
      </c>
      <c r="C79" s="99"/>
      <c r="D79" s="17">
        <v>453.51945912724</v>
      </c>
      <c r="E79" s="13"/>
      <c r="F79" s="13"/>
      <c r="G79" s="13"/>
      <c r="H79" s="100"/>
    </row>
    <row r="80" spans="1:8" ht="24.6">
      <c r="A80" s="97" t="s">
        <v>125</v>
      </c>
      <c r="B80" s="94"/>
      <c r="C80" s="10"/>
      <c r="D80" s="12">
        <v>5003.0849092835997</v>
      </c>
      <c r="E80" s="13"/>
      <c r="F80" s="13"/>
      <c r="G80" s="13"/>
      <c r="H80" s="16"/>
    </row>
    <row r="81" spans="1:8">
      <c r="A81" s="99" t="s">
        <v>157</v>
      </c>
      <c r="B81" s="15" t="s">
        <v>140</v>
      </c>
      <c r="C81" s="10"/>
      <c r="D81" s="12">
        <v>4260.5027017054999</v>
      </c>
      <c r="E81" s="13"/>
      <c r="F81" s="13"/>
      <c r="G81" s="13"/>
      <c r="H81" s="16"/>
    </row>
    <row r="82" spans="1:8">
      <c r="A82" s="99"/>
      <c r="B82" s="15" t="s">
        <v>141</v>
      </c>
      <c r="C82" s="10"/>
      <c r="D82" s="12">
        <v>742.58220757816002</v>
      </c>
      <c r="E82" s="13"/>
      <c r="F82" s="13"/>
      <c r="G82" s="13"/>
      <c r="H82" s="16"/>
    </row>
    <row r="83" spans="1:8">
      <c r="A83" s="99"/>
      <c r="B83" s="15" t="s">
        <v>142</v>
      </c>
      <c r="C83" s="10"/>
      <c r="D83" s="12">
        <v>0</v>
      </c>
      <c r="E83" s="13"/>
      <c r="F83" s="13"/>
      <c r="G83" s="13"/>
      <c r="H83" s="16"/>
    </row>
    <row r="84" spans="1:8">
      <c r="A84" s="99"/>
      <c r="B84" s="15" t="s">
        <v>143</v>
      </c>
      <c r="C84" s="10"/>
      <c r="D84" s="12">
        <v>0</v>
      </c>
      <c r="E84" s="13"/>
      <c r="F84" s="13"/>
      <c r="G84" s="13"/>
      <c r="H84" s="16"/>
    </row>
    <row r="85" spans="1:8">
      <c r="A85" s="95" t="s">
        <v>127</v>
      </c>
      <c r="B85" s="96"/>
      <c r="C85" s="99" t="s">
        <v>149</v>
      </c>
      <c r="D85" s="17">
        <v>5003.0849092835997</v>
      </c>
      <c r="E85" s="13">
        <v>55</v>
      </c>
      <c r="F85" s="13" t="s">
        <v>145</v>
      </c>
      <c r="G85" s="17">
        <v>90.965180168792998</v>
      </c>
      <c r="H85" s="16"/>
    </row>
    <row r="86" spans="1:8">
      <c r="A86" s="101">
        <v>1</v>
      </c>
      <c r="B86" s="15" t="s">
        <v>140</v>
      </c>
      <c r="C86" s="99"/>
      <c r="D86" s="17">
        <v>4260.5027017054999</v>
      </c>
      <c r="E86" s="13"/>
      <c r="F86" s="13"/>
      <c r="G86" s="13"/>
      <c r="H86" s="100" t="s">
        <v>47</v>
      </c>
    </row>
    <row r="87" spans="1:8">
      <c r="A87" s="99"/>
      <c r="B87" s="15" t="s">
        <v>141</v>
      </c>
      <c r="C87" s="99"/>
      <c r="D87" s="17">
        <v>742.58220757816002</v>
      </c>
      <c r="E87" s="13"/>
      <c r="F87" s="13"/>
      <c r="G87" s="13"/>
      <c r="H87" s="100"/>
    </row>
    <row r="88" spans="1:8">
      <c r="A88" s="99"/>
      <c r="B88" s="15" t="s">
        <v>142</v>
      </c>
      <c r="C88" s="99"/>
      <c r="D88" s="17">
        <v>0</v>
      </c>
      <c r="E88" s="13"/>
      <c r="F88" s="13"/>
      <c r="G88" s="13"/>
      <c r="H88" s="100"/>
    </row>
    <row r="89" spans="1:8">
      <c r="A89" s="99"/>
      <c r="B89" s="15" t="s">
        <v>143</v>
      </c>
      <c r="C89" s="99"/>
      <c r="D89" s="17">
        <v>0</v>
      </c>
      <c r="E89" s="13"/>
      <c r="F89" s="13"/>
      <c r="G89" s="13"/>
      <c r="H89" s="100"/>
    </row>
    <row r="90" spans="1:8">
      <c r="A90" s="18"/>
      <c r="C90" s="18"/>
      <c r="D90" s="7"/>
      <c r="E90" s="7"/>
      <c r="F90" s="7"/>
      <c r="G90" s="7"/>
      <c r="H90" s="19"/>
    </row>
    <row r="92" spans="1:8">
      <c r="A92" s="98" t="s">
        <v>158</v>
      </c>
      <c r="B92" s="98"/>
      <c r="C92" s="98"/>
      <c r="D92" s="98"/>
      <c r="E92" s="98"/>
      <c r="F92" s="98"/>
      <c r="G92" s="98"/>
      <c r="H92" s="98"/>
    </row>
    <row r="93" spans="1:8">
      <c r="A93" s="98" t="s">
        <v>159</v>
      </c>
      <c r="B93" s="98"/>
      <c r="C93" s="98"/>
      <c r="D93" s="98"/>
      <c r="E93" s="98"/>
      <c r="F93" s="98"/>
      <c r="G93" s="98"/>
      <c r="H93" s="98"/>
    </row>
  </sheetData>
  <mergeCells count="53">
    <mergeCell ref="H57:H60"/>
    <mergeCell ref="H66:H69"/>
    <mergeCell ref="H76:H79"/>
    <mergeCell ref="H86:H89"/>
    <mergeCell ref="H9:H12"/>
    <mergeCell ref="H19:H22"/>
    <mergeCell ref="H28:H31"/>
    <mergeCell ref="H38:H41"/>
    <mergeCell ref="H47:H50"/>
    <mergeCell ref="A86:A89"/>
    <mergeCell ref="C8:C12"/>
    <mergeCell ref="C18:C22"/>
    <mergeCell ref="C27:C31"/>
    <mergeCell ref="C37:C41"/>
    <mergeCell ref="C46:C50"/>
    <mergeCell ref="C56:C60"/>
    <mergeCell ref="C65:C69"/>
    <mergeCell ref="C75:C79"/>
    <mergeCell ref="C85:C89"/>
    <mergeCell ref="A92:H92"/>
    <mergeCell ref="A93:H93"/>
    <mergeCell ref="A4:A7"/>
    <mergeCell ref="A9:A12"/>
    <mergeCell ref="A14:A17"/>
    <mergeCell ref="A19:A22"/>
    <mergeCell ref="A23:A26"/>
    <mergeCell ref="A28:A31"/>
    <mergeCell ref="A33:A36"/>
    <mergeCell ref="A38:A41"/>
    <mergeCell ref="A42:A45"/>
    <mergeCell ref="A47:A50"/>
    <mergeCell ref="A52:A55"/>
    <mergeCell ref="A57:A60"/>
    <mergeCell ref="A61:A64"/>
    <mergeCell ref="A66:A69"/>
    <mergeCell ref="A65:B65"/>
    <mergeCell ref="A70:B70"/>
    <mergeCell ref="A75:B75"/>
    <mergeCell ref="A80:B80"/>
    <mergeCell ref="A85:B85"/>
    <mergeCell ref="A71:A74"/>
    <mergeCell ref="A76:A79"/>
    <mergeCell ref="A81:A84"/>
    <mergeCell ref="A32:B32"/>
    <mergeCell ref="A37:B37"/>
    <mergeCell ref="A46:B46"/>
    <mergeCell ref="A51:B51"/>
    <mergeCell ref="A56:B56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3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160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161</v>
      </c>
      <c r="B3" s="2" t="s">
        <v>162</v>
      </c>
      <c r="C3" s="2" t="s">
        <v>163</v>
      </c>
      <c r="D3" s="2" t="s">
        <v>164</v>
      </c>
      <c r="E3" s="2" t="s">
        <v>165</v>
      </c>
      <c r="F3" s="2" t="s">
        <v>166</v>
      </c>
      <c r="G3" s="2" t="s">
        <v>167</v>
      </c>
      <c r="H3" s="2" t="s">
        <v>168</v>
      </c>
    </row>
    <row r="4" spans="1:8" ht="39" customHeight="1">
      <c r="A4" s="3" t="s">
        <v>169</v>
      </c>
      <c r="B4" s="4" t="s">
        <v>145</v>
      </c>
      <c r="C4" s="5">
        <v>1</v>
      </c>
      <c r="D4" s="5">
        <v>4899.1002765904004</v>
      </c>
      <c r="E4" s="4" t="s">
        <v>170</v>
      </c>
      <c r="F4" s="4"/>
      <c r="G4" s="5">
        <v>4899.1002765904004</v>
      </c>
      <c r="H4" s="6"/>
    </row>
    <row r="5" spans="1:8" ht="39" customHeight="1">
      <c r="A5" s="3" t="s">
        <v>171</v>
      </c>
      <c r="B5" s="4" t="s">
        <v>145</v>
      </c>
      <c r="C5" s="5">
        <v>7.3458679492785004</v>
      </c>
      <c r="D5" s="5">
        <v>25.632087662364999</v>
      </c>
      <c r="E5" s="4">
        <v>0.4</v>
      </c>
      <c r="F5" s="4"/>
      <c r="G5" s="5">
        <v>188.28993123206001</v>
      </c>
      <c r="H5" s="6"/>
    </row>
    <row r="6" spans="1:8" ht="39" customHeight="1">
      <c r="A6" s="3" t="s">
        <v>172</v>
      </c>
      <c r="B6" s="4" t="s">
        <v>145</v>
      </c>
      <c r="C6" s="5">
        <v>66.637516397026999</v>
      </c>
      <c r="D6" s="5">
        <v>19.447555803385999</v>
      </c>
      <c r="E6" s="4">
        <v>0.4</v>
      </c>
      <c r="F6" s="4"/>
      <c r="G6" s="5">
        <v>1295.9368187302</v>
      </c>
      <c r="H6" s="6"/>
    </row>
    <row r="7" spans="1:8" ht="39" customHeight="1">
      <c r="A7" s="3" t="s">
        <v>173</v>
      </c>
      <c r="B7" s="4" t="s">
        <v>145</v>
      </c>
      <c r="C7" s="5">
        <v>6.0341058154788003</v>
      </c>
      <c r="D7" s="5">
        <v>80.053876886355994</v>
      </c>
      <c r="E7" s="4">
        <v>0.4</v>
      </c>
      <c r="F7" s="4"/>
      <c r="G7" s="5">
        <v>483.05356407158001</v>
      </c>
      <c r="H7" s="6"/>
    </row>
    <row r="8" spans="1:8" ht="39" customHeight="1">
      <c r="A8" s="3" t="s">
        <v>174</v>
      </c>
      <c r="B8" s="4" t="s">
        <v>153</v>
      </c>
      <c r="C8" s="5">
        <v>1.9867949278531001</v>
      </c>
      <c r="D8" s="5">
        <v>881.09974599531995</v>
      </c>
      <c r="E8" s="4">
        <v>0.4</v>
      </c>
      <c r="F8" s="4"/>
      <c r="G8" s="5">
        <v>1750.5645062761</v>
      </c>
      <c r="H8" s="6"/>
    </row>
    <row r="9" spans="1:8" ht="39" customHeight="1">
      <c r="A9" s="3" t="s">
        <v>175</v>
      </c>
      <c r="B9" s="4" t="s">
        <v>145</v>
      </c>
      <c r="C9" s="5">
        <v>61.652820288588003</v>
      </c>
      <c r="D9" s="5">
        <v>19.225895489928</v>
      </c>
      <c r="E9" s="4">
        <v>0.4</v>
      </c>
      <c r="F9" s="4"/>
      <c r="G9" s="5">
        <v>1185.3306795277001</v>
      </c>
      <c r="H9" s="6"/>
    </row>
    <row r="10" spans="1:8" ht="39" customHeight="1">
      <c r="A10" s="3" t="s">
        <v>176</v>
      </c>
      <c r="B10" s="4" t="s">
        <v>145</v>
      </c>
      <c r="C10" s="5">
        <v>8.4615384615385008</v>
      </c>
      <c r="D10" s="5">
        <v>19.644843234890999</v>
      </c>
      <c r="E10" s="4"/>
      <c r="F10" s="4"/>
      <c r="G10" s="5">
        <v>166.22559660292001</v>
      </c>
      <c r="H10" s="6"/>
    </row>
    <row r="11" spans="1:8" ht="39" customHeight="1">
      <c r="A11" s="3" t="s">
        <v>177</v>
      </c>
      <c r="B11" s="4" t="s">
        <v>145</v>
      </c>
      <c r="C11" s="5">
        <v>63.461538461537998</v>
      </c>
      <c r="D11" s="5">
        <v>4.1537497551260003</v>
      </c>
      <c r="E11" s="4"/>
      <c r="F11" s="4"/>
      <c r="G11" s="5">
        <v>263.60334984452999</v>
      </c>
      <c r="H11" s="6"/>
    </row>
    <row r="12" spans="1:8" ht="39" customHeight="1">
      <c r="A12" s="3" t="s">
        <v>178</v>
      </c>
      <c r="B12" s="4" t="s">
        <v>145</v>
      </c>
      <c r="C12" s="5">
        <v>55</v>
      </c>
      <c r="D12" s="5">
        <v>43.477623465691998</v>
      </c>
      <c r="E12" s="4"/>
      <c r="F12" s="4"/>
      <c r="G12" s="5">
        <v>2391.2692906131001</v>
      </c>
      <c r="H12" s="6"/>
    </row>
    <row r="13" spans="1:8" ht="39" customHeight="1">
      <c r="A13" s="3" t="s">
        <v>179</v>
      </c>
      <c r="B13" s="4" t="s">
        <v>145</v>
      </c>
      <c r="C13" s="5">
        <v>55</v>
      </c>
      <c r="D13" s="5">
        <v>17.038066125193001</v>
      </c>
      <c r="E13" s="4"/>
      <c r="F13" s="4"/>
      <c r="G13" s="5">
        <v>937.09363688560995</v>
      </c>
      <c r="H13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topLeftCell="C1" zoomScale="90" zoomScaleNormal="90" workbookViewId="0">
      <selection activeCell="C12" sqref="C12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3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31</v>
      </c>
      <c r="C18" s="92" t="s">
        <v>32</v>
      </c>
      <c r="D18" s="89" t="s">
        <v>33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625.18763964148002</v>
      </c>
      <c r="E25" s="41">
        <v>23.557605354311001</v>
      </c>
      <c r="F25" s="41">
        <v>4899.0980943203003</v>
      </c>
      <c r="G25" s="41">
        <v>0</v>
      </c>
      <c r="H25" s="41">
        <v>5547.8433393161004</v>
      </c>
    </row>
    <row r="26" spans="1:8">
      <c r="A26" s="2">
        <v>2</v>
      </c>
      <c r="B26" s="2" t="s">
        <v>44</v>
      </c>
      <c r="C26" s="42" t="s">
        <v>45</v>
      </c>
      <c r="D26" s="41">
        <v>6339.0906309599004</v>
      </c>
      <c r="E26" s="41">
        <v>96.444756973292996</v>
      </c>
      <c r="F26" s="41">
        <v>0</v>
      </c>
      <c r="G26" s="41">
        <v>0</v>
      </c>
      <c r="H26" s="41">
        <v>6435.5353879331997</v>
      </c>
    </row>
    <row r="27" spans="1:8" ht="31.2">
      <c r="A27" s="2">
        <v>3</v>
      </c>
      <c r="B27" s="2" t="s">
        <v>46</v>
      </c>
      <c r="C27" s="42" t="s">
        <v>47</v>
      </c>
      <c r="D27" s="41">
        <v>4260.5027017054999</v>
      </c>
      <c r="E27" s="41">
        <v>742.58220757816002</v>
      </c>
      <c r="F27" s="41">
        <v>0</v>
      </c>
      <c r="G27" s="41">
        <v>0</v>
      </c>
      <c r="H27" s="41">
        <v>5003.0849092835997</v>
      </c>
    </row>
    <row r="28" spans="1:8">
      <c r="A28" s="2"/>
      <c r="B28" s="33"/>
      <c r="C28" s="33" t="s">
        <v>48</v>
      </c>
      <c r="D28" s="41">
        <v>11224.780972307</v>
      </c>
      <c r="E28" s="41">
        <v>862.58456990575996</v>
      </c>
      <c r="F28" s="41">
        <v>4899.0980943203003</v>
      </c>
      <c r="G28" s="41">
        <v>0</v>
      </c>
      <c r="H28" s="41">
        <v>16986.463636533001</v>
      </c>
    </row>
    <row r="29" spans="1:8">
      <c r="A29" s="2"/>
      <c r="B29" s="33"/>
      <c r="C29" s="44" t="s">
        <v>49</v>
      </c>
      <c r="D29" s="41"/>
      <c r="E29" s="41"/>
      <c r="F29" s="41"/>
      <c r="G29" s="41"/>
      <c r="H29" s="41"/>
    </row>
    <row r="30" spans="1:8" s="35" customFormat="1">
      <c r="A30" s="45"/>
      <c r="B30" s="45"/>
      <c r="C30" s="46"/>
      <c r="D30" s="41"/>
      <c r="E30" s="41"/>
      <c r="F30" s="41"/>
      <c r="G30" s="41"/>
      <c r="H30" s="41">
        <f>SUM(D30:G30)</f>
        <v>0</v>
      </c>
    </row>
    <row r="31" spans="1:8">
      <c r="A31" s="2"/>
      <c r="B31" s="33"/>
      <c r="C31" s="33" t="s">
        <v>50</v>
      </c>
      <c r="D31" s="41">
        <f>SUM(D30:D30)</f>
        <v>0</v>
      </c>
      <c r="E31" s="41">
        <f>SUM(E30:E30)</f>
        <v>0</v>
      </c>
      <c r="F31" s="41">
        <f>SUM(F30:F30)</f>
        <v>0</v>
      </c>
      <c r="G31" s="41">
        <f>SUM(G30:G30)</f>
        <v>0</v>
      </c>
      <c r="H31" s="41">
        <f>SUM(D31:G31)</f>
        <v>0</v>
      </c>
    </row>
    <row r="32" spans="1:8">
      <c r="A32" s="39"/>
      <c r="B32" s="33"/>
      <c r="C32" s="40" t="s">
        <v>51</v>
      </c>
      <c r="D32" s="41"/>
      <c r="E32" s="41"/>
      <c r="F32" s="41"/>
      <c r="G32" s="41"/>
      <c r="H32" s="41"/>
    </row>
    <row r="33" spans="1:8">
      <c r="A33" s="39"/>
      <c r="B33" s="2"/>
      <c r="C33" s="47"/>
      <c r="D33" s="41"/>
      <c r="E33" s="41"/>
      <c r="F33" s="41"/>
      <c r="G33" s="41"/>
      <c r="H33" s="41">
        <f>SUM(D33:G33)</f>
        <v>0</v>
      </c>
    </row>
    <row r="34" spans="1:8">
      <c r="A34" s="2"/>
      <c r="B34" s="33"/>
      <c r="C34" s="40" t="s">
        <v>52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0</v>
      </c>
      <c r="H34" s="41">
        <f>SUM(D34:G34)</f>
        <v>0</v>
      </c>
    </row>
    <row r="35" spans="1:8">
      <c r="A35" s="2"/>
      <c r="B35" s="33"/>
      <c r="C35" s="44" t="s">
        <v>53</v>
      </c>
      <c r="D35" s="41"/>
      <c r="E35" s="41"/>
      <c r="F35" s="41"/>
      <c r="G35" s="41"/>
      <c r="H35" s="41"/>
    </row>
    <row r="36" spans="1:8" s="35" customFormat="1">
      <c r="A36" s="45"/>
      <c r="B36" s="45"/>
      <c r="C36" s="46"/>
      <c r="D36" s="41"/>
      <c r="E36" s="41"/>
      <c r="F36" s="41"/>
      <c r="G36" s="41"/>
      <c r="H36" s="41">
        <f>SUM(D36:G36)</f>
        <v>0</v>
      </c>
    </row>
    <row r="37" spans="1:8">
      <c r="A37" s="2"/>
      <c r="B37" s="33"/>
      <c r="C37" s="33" t="s">
        <v>54</v>
      </c>
      <c r="D37" s="41">
        <f>SUM(D36:D36)</f>
        <v>0</v>
      </c>
      <c r="E37" s="41">
        <f>SUM(E36:E36)</f>
        <v>0</v>
      </c>
      <c r="F37" s="41">
        <f>SUM(F36:F36)</f>
        <v>0</v>
      </c>
      <c r="G37" s="41">
        <f>SUM(G36:G36)</f>
        <v>0</v>
      </c>
      <c r="H37" s="41">
        <f>SUM(D37:G37)</f>
        <v>0</v>
      </c>
    </row>
    <row r="38" spans="1:8" ht="31.5" customHeight="1">
      <c r="A38" s="2"/>
      <c r="B38" s="33"/>
      <c r="C38" s="44" t="s">
        <v>55</v>
      </c>
      <c r="D38" s="41"/>
      <c r="E38" s="41"/>
      <c r="F38" s="41"/>
      <c r="G38" s="41"/>
      <c r="H38" s="41"/>
    </row>
    <row r="39" spans="1:8" s="35" customFormat="1">
      <c r="A39" s="45"/>
      <c r="B39" s="45"/>
      <c r="C39" s="46"/>
      <c r="D39" s="41"/>
      <c r="E39" s="41"/>
      <c r="F39" s="41"/>
      <c r="G39" s="41"/>
      <c r="H39" s="41">
        <f>SUM(D39:G39)</f>
        <v>0</v>
      </c>
    </row>
    <row r="40" spans="1:8">
      <c r="A40" s="2"/>
      <c r="B40" s="33"/>
      <c r="C40" s="33" t="s">
        <v>56</v>
      </c>
      <c r="D40" s="41">
        <f>SUM(D39:D39)</f>
        <v>0</v>
      </c>
      <c r="E40" s="41">
        <f>SUM(E39:E39)</f>
        <v>0</v>
      </c>
      <c r="F40" s="41">
        <f>SUM(F39:F39)</f>
        <v>0</v>
      </c>
      <c r="G40" s="41">
        <f>SUM(G39:G39)</f>
        <v>0</v>
      </c>
      <c r="H40" s="41">
        <f>SUM(D40:G40)</f>
        <v>0</v>
      </c>
    </row>
    <row r="41" spans="1:8">
      <c r="A41" s="2"/>
      <c r="B41" s="33"/>
      <c r="C41" s="44" t="s">
        <v>57</v>
      </c>
      <c r="D41" s="41"/>
      <c r="E41" s="41"/>
      <c r="F41" s="41"/>
      <c r="G41" s="41"/>
      <c r="H41" s="41"/>
    </row>
    <row r="42" spans="1:8" s="35" customFormat="1">
      <c r="A42" s="45"/>
      <c r="B42" s="45"/>
      <c r="C42" s="46"/>
      <c r="D42" s="41"/>
      <c r="E42" s="41"/>
      <c r="F42" s="41"/>
      <c r="G42" s="41"/>
      <c r="H42" s="41">
        <f>SUM(D42:G42)</f>
        <v>0</v>
      </c>
    </row>
    <row r="43" spans="1:8">
      <c r="A43" s="2"/>
      <c r="B43" s="33"/>
      <c r="C43" s="33" t="s">
        <v>58</v>
      </c>
      <c r="D43" s="41">
        <f>SUM(D42:D42)</f>
        <v>0</v>
      </c>
      <c r="E43" s="41">
        <f>SUM(E42:E42)</f>
        <v>0</v>
      </c>
      <c r="F43" s="41">
        <f>SUM(F42:F42)</f>
        <v>0</v>
      </c>
      <c r="G43" s="41">
        <f>SUM(G42:G42)</f>
        <v>0</v>
      </c>
      <c r="H43" s="41">
        <f>SUM(D43:G43)</f>
        <v>0</v>
      </c>
    </row>
    <row r="44" spans="1:8">
      <c r="A44" s="2"/>
      <c r="B44" s="33"/>
      <c r="C44" s="33" t="s">
        <v>59</v>
      </c>
      <c r="D44" s="41">
        <v>11224.780972307</v>
      </c>
      <c r="E44" s="41">
        <v>862.58456990575996</v>
      </c>
      <c r="F44" s="41">
        <v>4899.0980943203003</v>
      </c>
      <c r="G44" s="41">
        <v>0</v>
      </c>
      <c r="H44" s="41">
        <v>16986.463636533001</v>
      </c>
    </row>
    <row r="45" spans="1:8">
      <c r="A45" s="2"/>
      <c r="B45" s="33"/>
      <c r="C45" s="44" t="s">
        <v>60</v>
      </c>
      <c r="D45" s="41"/>
      <c r="E45" s="41"/>
      <c r="F45" s="41"/>
      <c r="G45" s="41"/>
      <c r="H45" s="41"/>
    </row>
    <row r="46" spans="1:8" ht="31.2">
      <c r="A46" s="2">
        <v>4</v>
      </c>
      <c r="B46" s="2" t="s">
        <v>61</v>
      </c>
      <c r="C46" s="42" t="s">
        <v>62</v>
      </c>
      <c r="D46" s="41">
        <v>12.504407473849</v>
      </c>
      <c r="E46" s="41">
        <v>0.46918806402750002</v>
      </c>
      <c r="F46" s="41">
        <v>0</v>
      </c>
      <c r="G46" s="41">
        <v>0</v>
      </c>
      <c r="H46" s="41">
        <v>12.973595537875999</v>
      </c>
    </row>
    <row r="47" spans="1:8" ht="31.2">
      <c r="A47" s="2">
        <v>5</v>
      </c>
      <c r="B47" s="2" t="s">
        <v>63</v>
      </c>
      <c r="C47" s="42" t="s">
        <v>64</v>
      </c>
      <c r="D47" s="41">
        <v>126.7818126192</v>
      </c>
      <c r="E47" s="41">
        <v>1.9288951394658</v>
      </c>
      <c r="F47" s="41">
        <v>0</v>
      </c>
      <c r="G47" s="41">
        <v>0</v>
      </c>
      <c r="H47" s="41">
        <v>128.71070775865999</v>
      </c>
    </row>
    <row r="48" spans="1:8" ht="31.2">
      <c r="A48" s="2">
        <v>6</v>
      </c>
      <c r="B48" s="2" t="s">
        <v>61</v>
      </c>
      <c r="C48" s="42" t="s">
        <v>65</v>
      </c>
      <c r="D48" s="41">
        <v>106.51256754264</v>
      </c>
      <c r="E48" s="41">
        <v>18.564555189454001</v>
      </c>
      <c r="F48" s="41">
        <v>0</v>
      </c>
      <c r="G48" s="41">
        <v>0</v>
      </c>
      <c r="H48" s="41">
        <v>125.07712273209</v>
      </c>
    </row>
    <row r="49" spans="1:8">
      <c r="A49" s="2"/>
      <c r="B49" s="33"/>
      <c r="C49" s="33" t="s">
        <v>66</v>
      </c>
      <c r="D49" s="41">
        <v>245.79878763567999</v>
      </c>
      <c r="E49" s="41">
        <v>20.962638392946999</v>
      </c>
      <c r="F49" s="41">
        <v>0</v>
      </c>
      <c r="G49" s="41">
        <v>0</v>
      </c>
      <c r="H49" s="41">
        <v>266.76142602863001</v>
      </c>
    </row>
    <row r="50" spans="1:8">
      <c r="A50" s="2"/>
      <c r="B50" s="33"/>
      <c r="C50" s="33" t="s">
        <v>67</v>
      </c>
      <c r="D50" s="41">
        <v>11470.579759943001</v>
      </c>
      <c r="E50" s="41">
        <v>883.54720829870996</v>
      </c>
      <c r="F50" s="41">
        <v>4899.0980943203003</v>
      </c>
      <c r="G50" s="41">
        <v>0</v>
      </c>
      <c r="H50" s="41">
        <v>17253.225062562</v>
      </c>
    </row>
    <row r="51" spans="1:8">
      <c r="A51" s="2"/>
      <c r="B51" s="33"/>
      <c r="C51" s="33" t="s">
        <v>68</v>
      </c>
      <c r="D51" s="41"/>
      <c r="E51" s="41"/>
      <c r="F51" s="41"/>
      <c r="G51" s="41"/>
      <c r="H51" s="41"/>
    </row>
    <row r="52" spans="1:8">
      <c r="A52" s="2">
        <v>7</v>
      </c>
      <c r="B52" s="2" t="s">
        <v>69</v>
      </c>
      <c r="C52" s="48" t="s">
        <v>70</v>
      </c>
      <c r="D52" s="41">
        <v>0</v>
      </c>
      <c r="E52" s="41">
        <v>0</v>
      </c>
      <c r="F52" s="41">
        <v>0</v>
      </c>
      <c r="G52" s="41">
        <v>106.80029699305</v>
      </c>
      <c r="H52" s="41">
        <v>106.80029699305</v>
      </c>
    </row>
    <row r="53" spans="1:8" ht="31.2">
      <c r="A53" s="2">
        <v>8</v>
      </c>
      <c r="B53" s="2" t="s">
        <v>71</v>
      </c>
      <c r="C53" s="48" t="s">
        <v>72</v>
      </c>
      <c r="D53" s="41">
        <v>130.61890777485999</v>
      </c>
      <c r="E53" s="41">
        <v>20.487877476828999</v>
      </c>
      <c r="F53" s="41">
        <v>0</v>
      </c>
      <c r="G53" s="41">
        <v>0</v>
      </c>
      <c r="H53" s="41">
        <v>151.10678525169001</v>
      </c>
    </row>
    <row r="54" spans="1:8">
      <c r="A54" s="2">
        <v>9</v>
      </c>
      <c r="B54" s="2" t="s">
        <v>73</v>
      </c>
      <c r="C54" s="48" t="s">
        <v>74</v>
      </c>
      <c r="D54" s="41">
        <v>0</v>
      </c>
      <c r="E54" s="41">
        <v>0</v>
      </c>
      <c r="F54" s="41">
        <v>0</v>
      </c>
      <c r="G54" s="41">
        <v>157.17446321691</v>
      </c>
      <c r="H54" s="41">
        <v>157.17446321691</v>
      </c>
    </row>
    <row r="55" spans="1:8">
      <c r="A55" s="2">
        <v>10</v>
      </c>
      <c r="B55" s="2"/>
      <c r="C55" s="48" t="s">
        <v>75</v>
      </c>
      <c r="D55" s="41">
        <v>0</v>
      </c>
      <c r="E55" s="41">
        <v>0</v>
      </c>
      <c r="F55" s="41">
        <v>0</v>
      </c>
      <c r="G55" s="41">
        <v>129.56493946098001</v>
      </c>
      <c r="H55" s="41">
        <v>129.56493946098001</v>
      </c>
    </row>
    <row r="56" spans="1:8">
      <c r="A56" s="2">
        <v>11</v>
      </c>
      <c r="B56" s="2"/>
      <c r="C56" s="48" t="s">
        <v>76</v>
      </c>
      <c r="D56" s="41">
        <v>0</v>
      </c>
      <c r="E56" s="41">
        <v>0</v>
      </c>
      <c r="F56" s="41">
        <v>0</v>
      </c>
      <c r="G56" s="41">
        <v>60.317041361599003</v>
      </c>
      <c r="H56" s="41">
        <v>60.317041361599003</v>
      </c>
    </row>
    <row r="57" spans="1:8">
      <c r="A57" s="2">
        <v>12</v>
      </c>
      <c r="B57" s="2" t="s">
        <v>77</v>
      </c>
      <c r="C57" s="48" t="s">
        <v>45</v>
      </c>
      <c r="D57" s="41">
        <v>0</v>
      </c>
      <c r="E57" s="41">
        <v>0</v>
      </c>
      <c r="F57" s="41">
        <v>0</v>
      </c>
      <c r="G57" s="41">
        <v>72.019239137856005</v>
      </c>
      <c r="H57" s="41">
        <v>72.019239137856005</v>
      </c>
    </row>
    <row r="58" spans="1:8" ht="31.2">
      <c r="A58" s="2">
        <v>13</v>
      </c>
      <c r="B58" s="2" t="s">
        <v>78</v>
      </c>
      <c r="C58" s="48" t="s">
        <v>72</v>
      </c>
      <c r="D58" s="41">
        <v>168.75927077742</v>
      </c>
      <c r="E58" s="41">
        <v>2.5675523201430002</v>
      </c>
      <c r="F58" s="41">
        <v>0</v>
      </c>
      <c r="G58" s="41">
        <v>0</v>
      </c>
      <c r="H58" s="41">
        <v>171.32682309756001</v>
      </c>
    </row>
    <row r="59" spans="1:8">
      <c r="A59" s="2">
        <v>14</v>
      </c>
      <c r="B59" s="2" t="s">
        <v>79</v>
      </c>
      <c r="C59" s="48" t="s">
        <v>70</v>
      </c>
      <c r="D59" s="41">
        <v>0</v>
      </c>
      <c r="E59" s="41">
        <v>0</v>
      </c>
      <c r="F59" s="41">
        <v>0</v>
      </c>
      <c r="G59" s="41">
        <v>158.33376791930999</v>
      </c>
      <c r="H59" s="41">
        <v>158.33376791930999</v>
      </c>
    </row>
    <row r="60" spans="1:8">
      <c r="A60" s="2"/>
      <c r="B60" s="33"/>
      <c r="C60" s="33" t="s">
        <v>80</v>
      </c>
      <c r="D60" s="41">
        <v>299.37817855228002</v>
      </c>
      <c r="E60" s="41">
        <v>23.055429796972</v>
      </c>
      <c r="F60" s="41">
        <v>0</v>
      </c>
      <c r="G60" s="41">
        <v>684.20974808970004</v>
      </c>
      <c r="H60" s="41">
        <v>1006.6433564389999</v>
      </c>
    </row>
    <row r="61" spans="1:8">
      <c r="A61" s="2"/>
      <c r="B61" s="33"/>
      <c r="C61" s="33" t="s">
        <v>81</v>
      </c>
      <c r="D61" s="41">
        <v>11769.957938494999</v>
      </c>
      <c r="E61" s="41">
        <v>906.60263809568005</v>
      </c>
      <c r="F61" s="41">
        <v>4899.0980943203003</v>
      </c>
      <c r="G61" s="41">
        <v>684.20974808970004</v>
      </c>
      <c r="H61" s="41">
        <v>18259.868419000999</v>
      </c>
    </row>
    <row r="62" spans="1:8" ht="31.5" customHeight="1">
      <c r="A62" s="2"/>
      <c r="B62" s="33"/>
      <c r="C62" s="33" t="s">
        <v>82</v>
      </c>
      <c r="D62" s="41"/>
      <c r="E62" s="41"/>
      <c r="F62" s="41"/>
      <c r="G62" s="41"/>
      <c r="H62" s="41"/>
    </row>
    <row r="63" spans="1:8">
      <c r="A63" s="2"/>
      <c r="B63" s="2"/>
      <c r="C63" s="48"/>
      <c r="D63" s="41"/>
      <c r="E63" s="41"/>
      <c r="F63" s="41"/>
      <c r="G63" s="41"/>
      <c r="H63" s="41">
        <f>SUM(D63:G63)</f>
        <v>0</v>
      </c>
    </row>
    <row r="64" spans="1:8">
      <c r="A64" s="2"/>
      <c r="B64" s="33"/>
      <c r="C64" s="33" t="s">
        <v>83</v>
      </c>
      <c r="D64" s="41">
        <f>SUM(D63:D63)</f>
        <v>0</v>
      </c>
      <c r="E64" s="41">
        <f>SUM(E63:E63)</f>
        <v>0</v>
      </c>
      <c r="F64" s="41">
        <f>SUM(F63:F63)</f>
        <v>0</v>
      </c>
      <c r="G64" s="41">
        <f>SUM(G63:G63)</f>
        <v>0</v>
      </c>
      <c r="H64" s="41">
        <f>SUM(D64:G64)</f>
        <v>0</v>
      </c>
    </row>
    <row r="65" spans="1:8">
      <c r="A65" s="2"/>
      <c r="B65" s="33"/>
      <c r="C65" s="33" t="s">
        <v>84</v>
      </c>
      <c r="D65" s="41">
        <v>11769.957938494999</v>
      </c>
      <c r="E65" s="41">
        <v>906.60263809568005</v>
      </c>
      <c r="F65" s="41">
        <v>4899.0980943203003</v>
      </c>
      <c r="G65" s="41">
        <v>684.20974808970004</v>
      </c>
      <c r="H65" s="41">
        <v>18259.868419000999</v>
      </c>
    </row>
    <row r="66" spans="1:8" ht="157.5" customHeight="1">
      <c r="A66" s="2"/>
      <c r="B66" s="33"/>
      <c r="C66" s="33" t="s">
        <v>85</v>
      </c>
      <c r="D66" s="41"/>
      <c r="E66" s="41"/>
      <c r="F66" s="41"/>
      <c r="G66" s="41"/>
      <c r="H66" s="41"/>
    </row>
    <row r="67" spans="1:8">
      <c r="A67" s="2">
        <v>15</v>
      </c>
      <c r="B67" s="2" t="s">
        <v>86</v>
      </c>
      <c r="C67" s="48" t="s">
        <v>87</v>
      </c>
      <c r="D67" s="41">
        <v>0</v>
      </c>
      <c r="E67" s="41">
        <v>0</v>
      </c>
      <c r="F67" s="41">
        <v>0</v>
      </c>
      <c r="G67" s="41">
        <v>488.63209030883002</v>
      </c>
      <c r="H67" s="41">
        <v>488.63209030883002</v>
      </c>
    </row>
    <row r="68" spans="1:8">
      <c r="A68" s="2">
        <v>16</v>
      </c>
      <c r="B68" s="2" t="s">
        <v>88</v>
      </c>
      <c r="C68" s="48" t="s">
        <v>87</v>
      </c>
      <c r="D68" s="41">
        <v>0</v>
      </c>
      <c r="E68" s="41">
        <v>0</v>
      </c>
      <c r="F68" s="41">
        <v>0</v>
      </c>
      <c r="G68" s="41">
        <v>453.51945912724</v>
      </c>
      <c r="H68" s="41">
        <v>453.51945912724</v>
      </c>
    </row>
    <row r="69" spans="1:8">
      <c r="A69" s="2">
        <v>17</v>
      </c>
      <c r="B69" s="2" t="s">
        <v>89</v>
      </c>
      <c r="C69" s="48" t="s">
        <v>90</v>
      </c>
      <c r="D69" s="41">
        <v>0</v>
      </c>
      <c r="E69" s="41">
        <v>0</v>
      </c>
      <c r="F69" s="41">
        <v>0</v>
      </c>
      <c r="G69" s="41">
        <v>574.45384615385001</v>
      </c>
      <c r="H69" s="41">
        <v>574.45384615385001</v>
      </c>
    </row>
    <row r="70" spans="1:8">
      <c r="A70" s="2"/>
      <c r="B70" s="33"/>
      <c r="C70" s="33" t="s">
        <v>91</v>
      </c>
      <c r="D70" s="41">
        <v>0</v>
      </c>
      <c r="E70" s="41">
        <v>0</v>
      </c>
      <c r="F70" s="41">
        <v>0</v>
      </c>
      <c r="G70" s="41">
        <v>1516.6053955898999</v>
      </c>
      <c r="H70" s="41">
        <v>1516.6053955898999</v>
      </c>
    </row>
    <row r="71" spans="1:8">
      <c r="A71" s="2"/>
      <c r="B71" s="33"/>
      <c r="C71" s="33" t="s">
        <v>92</v>
      </c>
      <c r="D71" s="41">
        <v>11769.957938494999</v>
      </c>
      <c r="E71" s="41">
        <v>906.60263809568005</v>
      </c>
      <c r="F71" s="41">
        <v>4899.0980943203003</v>
      </c>
      <c r="G71" s="41">
        <v>2200.8151436796002</v>
      </c>
      <c r="H71" s="41">
        <v>19776.473814590001</v>
      </c>
    </row>
    <row r="72" spans="1:8">
      <c r="A72" s="2"/>
      <c r="B72" s="33"/>
      <c r="C72" s="33" t="s">
        <v>93</v>
      </c>
      <c r="D72" s="41"/>
      <c r="E72" s="41"/>
      <c r="F72" s="41"/>
      <c r="G72" s="41"/>
      <c r="H72" s="41"/>
    </row>
    <row r="73" spans="1:8" ht="47.25" customHeight="1">
      <c r="A73" s="2">
        <v>18</v>
      </c>
      <c r="B73" s="2" t="s">
        <v>94</v>
      </c>
      <c r="C73" s="48" t="s">
        <v>95</v>
      </c>
      <c r="D73" s="41">
        <f>D71*3%</f>
        <v>353.09873815485003</v>
      </c>
      <c r="E73" s="41">
        <f>E71*3%</f>
        <v>27.198079142870402</v>
      </c>
      <c r="F73" s="41">
        <f>F71*3%</f>
        <v>146.972942829609</v>
      </c>
      <c r="G73" s="41">
        <f>G71*3%</f>
        <v>66.024454310387995</v>
      </c>
      <c r="H73" s="41">
        <f>SUM(D73:G73)</f>
        <v>593.29421443771696</v>
      </c>
    </row>
    <row r="74" spans="1:8">
      <c r="A74" s="2"/>
      <c r="B74" s="33"/>
      <c r="C74" s="33" t="s">
        <v>96</v>
      </c>
      <c r="D74" s="41">
        <f>D73</f>
        <v>353.09873815485003</v>
      </c>
      <c r="E74" s="41">
        <f>E73</f>
        <v>27.198079142870402</v>
      </c>
      <c r="F74" s="41">
        <f>F73</f>
        <v>146.972942829609</v>
      </c>
      <c r="G74" s="41">
        <f>G73</f>
        <v>66.024454310387995</v>
      </c>
      <c r="H74" s="41">
        <f>SUM(D74:G74)</f>
        <v>593.29421443771696</v>
      </c>
    </row>
    <row r="75" spans="1:8">
      <c r="A75" s="2"/>
      <c r="B75" s="33"/>
      <c r="C75" s="33" t="s">
        <v>97</v>
      </c>
      <c r="D75" s="41">
        <f>D74+D71</f>
        <v>12123.0566766498</v>
      </c>
      <c r="E75" s="41">
        <f>E74+E71</f>
        <v>933.80071723854996</v>
      </c>
      <c r="F75" s="41">
        <f>F74+F71</f>
        <v>5046.0710371499099</v>
      </c>
      <c r="G75" s="41">
        <f>G74+G71</f>
        <v>2266.8395979899901</v>
      </c>
      <c r="H75" s="41">
        <f>SUM(D75:G75)</f>
        <v>20369.768029028299</v>
      </c>
    </row>
    <row r="76" spans="1:8">
      <c r="A76" s="2"/>
      <c r="B76" s="33"/>
      <c r="C76" s="33" t="s">
        <v>98</v>
      </c>
      <c r="D76" s="41"/>
      <c r="E76" s="41"/>
      <c r="F76" s="41"/>
      <c r="G76" s="41"/>
      <c r="H76" s="41"/>
    </row>
    <row r="77" spans="1:8">
      <c r="A77" s="2">
        <v>19</v>
      </c>
      <c r="B77" s="2" t="s">
        <v>99</v>
      </c>
      <c r="C77" s="48" t="s">
        <v>100</v>
      </c>
      <c r="D77" s="41">
        <f>D75*20%</f>
        <v>2424.6113353299702</v>
      </c>
      <c r="E77" s="41">
        <f>E75*20%</f>
        <v>186.76014344770999</v>
      </c>
      <c r="F77" s="41">
        <f>F75*20%</f>
        <v>1009.21420742998</v>
      </c>
      <c r="G77" s="41">
        <f>G75*20%</f>
        <v>453.36791959799802</v>
      </c>
      <c r="H77" s="41">
        <f>SUM(D77:G77)</f>
        <v>4073.9536058056601</v>
      </c>
    </row>
    <row r="78" spans="1:8">
      <c r="A78" s="2"/>
      <c r="B78" s="33"/>
      <c r="C78" s="33" t="s">
        <v>101</v>
      </c>
      <c r="D78" s="41">
        <f>D77</f>
        <v>2424.6113353299702</v>
      </c>
      <c r="E78" s="41">
        <f>E77</f>
        <v>186.76014344770999</v>
      </c>
      <c r="F78" s="41">
        <f>F77</f>
        <v>1009.21420742998</v>
      </c>
      <c r="G78" s="41">
        <f>G77</f>
        <v>453.36791959799802</v>
      </c>
      <c r="H78" s="41">
        <f>SUM(D78:G78)</f>
        <v>4073.9536058056601</v>
      </c>
    </row>
    <row r="79" spans="1:8">
      <c r="A79" s="2"/>
      <c r="B79" s="33"/>
      <c r="C79" s="33" t="s">
        <v>102</v>
      </c>
      <c r="D79" s="41">
        <f>D78+D75</f>
        <v>14547.6680119798</v>
      </c>
      <c r="E79" s="41">
        <f>E78+E75</f>
        <v>1120.56086068626</v>
      </c>
      <c r="F79" s="41">
        <f>F78+F75</f>
        <v>6055.2852445798899</v>
      </c>
      <c r="G79" s="41">
        <f>G78+G75</f>
        <v>2720.20751758799</v>
      </c>
      <c r="H79" s="41">
        <f>SUM(D79:G79)</f>
        <v>24443.721634834001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108</v>
      </c>
      <c r="C13" s="3" t="s">
        <v>109</v>
      </c>
      <c r="D13" s="32">
        <v>625.18763964148002</v>
      </c>
      <c r="E13" s="32">
        <v>23.557605354311001</v>
      </c>
      <c r="F13" s="32">
        <v>4899.0980943203003</v>
      </c>
      <c r="G13" s="32">
        <v>0</v>
      </c>
      <c r="H13" s="32">
        <v>5547.8433393161004</v>
      </c>
      <c r="J13" s="20"/>
    </row>
    <row r="14" spans="1:14">
      <c r="A14" s="2"/>
      <c r="B14" s="33"/>
      <c r="C14" s="33" t="s">
        <v>110</v>
      </c>
      <c r="D14" s="32">
        <v>625.18763964148002</v>
      </c>
      <c r="E14" s="32">
        <v>23.557605354311001</v>
      </c>
      <c r="F14" s="32">
        <v>4899.0980943203003</v>
      </c>
      <c r="G14" s="32">
        <v>0</v>
      </c>
      <c r="H14" s="32">
        <v>5547.8433393161004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D13" sqref="D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70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106.80029699305</v>
      </c>
      <c r="H13" s="32">
        <v>106.80029699305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106.80029699305</v>
      </c>
      <c r="H14" s="32">
        <v>106.80029699305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90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90</v>
      </c>
      <c r="D13" s="32">
        <v>0</v>
      </c>
      <c r="E13" s="32">
        <v>0</v>
      </c>
      <c r="F13" s="32">
        <v>0</v>
      </c>
      <c r="G13" s="32">
        <v>488.63209030883002</v>
      </c>
      <c r="H13" s="32">
        <v>488.63209030883002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488.63209030883002</v>
      </c>
      <c r="H14" s="32">
        <v>488.63209030883002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118</v>
      </c>
      <c r="C13" s="3" t="s">
        <v>45</v>
      </c>
      <c r="D13" s="32">
        <v>6339.0906309599004</v>
      </c>
      <c r="E13" s="32">
        <v>96.444756973292996</v>
      </c>
      <c r="F13" s="32">
        <v>0</v>
      </c>
      <c r="G13" s="32">
        <v>0</v>
      </c>
      <c r="H13" s="32">
        <v>6435.5353879331997</v>
      </c>
      <c r="J13" s="20"/>
    </row>
    <row r="14" spans="1:14">
      <c r="A14" s="2"/>
      <c r="B14" s="33"/>
      <c r="C14" s="33" t="s">
        <v>110</v>
      </c>
      <c r="D14" s="32">
        <v>6339.0906309599004</v>
      </c>
      <c r="E14" s="32">
        <v>96.444756973292996</v>
      </c>
      <c r="F14" s="32">
        <v>0</v>
      </c>
      <c r="G14" s="32">
        <v>0</v>
      </c>
      <c r="H14" s="32">
        <v>6435.5353879331997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D11" sqref="D11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117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120</v>
      </c>
      <c r="C13" s="3" t="s">
        <v>121</v>
      </c>
      <c r="D13" s="32">
        <v>0</v>
      </c>
      <c r="E13" s="32">
        <v>0</v>
      </c>
      <c r="F13" s="32">
        <v>0</v>
      </c>
      <c r="G13" s="32">
        <v>72.019239137856005</v>
      </c>
      <c r="H13" s="32">
        <v>72.019239137856005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72.019239137856005</v>
      </c>
      <c r="H14" s="32">
        <v>72.019239137856005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D12" sqref="D1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106</v>
      </c>
      <c r="C7" s="28" t="s">
        <v>123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115</v>
      </c>
      <c r="C13" s="3" t="s">
        <v>123</v>
      </c>
      <c r="D13" s="32">
        <v>0</v>
      </c>
      <c r="E13" s="32">
        <v>0</v>
      </c>
      <c r="F13" s="32">
        <v>0</v>
      </c>
      <c r="G13" s="32">
        <v>453.51945912724</v>
      </c>
      <c r="H13" s="32">
        <v>453.51945912724</v>
      </c>
      <c r="J13" s="20"/>
    </row>
    <row r="14" spans="1:14">
      <c r="A14" s="2"/>
      <c r="B14" s="33"/>
      <c r="C14" s="33" t="s">
        <v>110</v>
      </c>
      <c r="D14" s="32">
        <v>0</v>
      </c>
      <c r="E14" s="32">
        <v>0</v>
      </c>
      <c r="F14" s="32">
        <v>0</v>
      </c>
      <c r="G14" s="32">
        <v>453.51945912724</v>
      </c>
      <c r="H14" s="32">
        <v>453.51945912724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E13" sqref="E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103</v>
      </c>
    </row>
    <row r="2" spans="1:14" ht="45.75" customHeight="1">
      <c r="A2" s="24"/>
      <c r="B2" s="24" t="s">
        <v>104</v>
      </c>
      <c r="C2" s="85" t="s">
        <v>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106</v>
      </c>
      <c r="C7" s="28" t="s">
        <v>125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31</v>
      </c>
      <c r="C10" s="92" t="s">
        <v>107</v>
      </c>
      <c r="D10" s="89" t="s">
        <v>33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126</v>
      </c>
      <c r="C13" s="3" t="s">
        <v>127</v>
      </c>
      <c r="D13" s="32">
        <v>4260.5027017054999</v>
      </c>
      <c r="E13" s="32">
        <v>742.58220757816002</v>
      </c>
      <c r="F13" s="32">
        <v>0</v>
      </c>
      <c r="G13" s="32">
        <v>0</v>
      </c>
      <c r="H13" s="32">
        <v>5003.0849092835997</v>
      </c>
      <c r="J13" s="20"/>
    </row>
    <row r="14" spans="1:14">
      <c r="A14" s="2"/>
      <c r="B14" s="33"/>
      <c r="C14" s="33" t="s">
        <v>110</v>
      </c>
      <c r="D14" s="32">
        <v>4260.5027017054999</v>
      </c>
      <c r="E14" s="32">
        <v>742.58220757816002</v>
      </c>
      <c r="F14" s="32">
        <v>0</v>
      </c>
      <c r="G14" s="32">
        <v>0</v>
      </c>
      <c r="H14" s="32">
        <v>5003.0849092835997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Сводка затрат</vt:lpstr>
      <vt:lpstr>ССР</vt:lpstr>
      <vt:lpstr>ОСР 528-02-01</vt:lpstr>
      <vt:lpstr>ОСР 528-09-01</vt:lpstr>
      <vt:lpstr>ОСР 528-12-01</vt:lpstr>
      <vt:lpstr>ОСР 107-02-01</vt:lpstr>
      <vt:lpstr>ОСР 107-07-01</vt:lpstr>
      <vt:lpstr>ОСР 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2025-11-17T10:25:18Z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48E8DC0FC296408796B620BC5D6E33E1_12</vt:lpwstr>
  </property>
  <property fmtid="{D5CDD505-2E9C-101B-9397-08002B2CF9AE}" pid="3" name="KSOProductBuildVer">
    <vt:lpwstr>1049-12.2.0.20795</vt:lpwstr>
  </property>
</Properties>
</file>